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<sst xmlns="http://schemas.openxmlformats.org/spreadsheetml/2006/main" count="218" uniqueCount="74">
  <si>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</si>
  <si>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</si>
  <si>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</si>
  <si>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</si>
  <si>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</si>
  <si>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</si>
  <si>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</si>
  <si>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</si>
  <si>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</si>
  <si>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</si>
  <si>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</si>
  <si>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</si>
  <si>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</si>
  <si>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</si>
  <si>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</si>
  <si>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</si>
  <si>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</si>
  <si>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</si>
  <si>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</si>
  <si>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</si>
  <si>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</si>
  <si>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</si>
  <si>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</si>
  <si>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</si>
  <si>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</si>
  <si>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</si>
  <si>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</si>
  <si>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</si>
  <si>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</si>
  <si>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</si>
  <si>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</si>
  <si>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</si>
  <si>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</si>
  <si>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</si>
  <si>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</si>
  <si>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</si>
  <si>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</si>
  <si>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</si>
  <si>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</si>
  <si>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</si>
  <si>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</si>
  <si>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</si>
  <si>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</si>
  <si>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</si>
  <si>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</si>
  <si>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</si>
  <si>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</si>
  <si>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</si>
  <si>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</si>
  <si>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</si>
  <si>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</si>
  <si>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</si>
  <si>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</si>
  <si>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</si>
  <si>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</si>
  <si>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</si>
  <si>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</si>
  <si>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</si>
  <si>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</si>
  <si>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</si>
  <si>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</si>
  <si>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</si>
  <si>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</si>
  <si>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</si>
  <si>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</si>
  <si>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3</t>
  </si>
  <si>
    <t>LUIGI Patrick</t>
  </si>
  <si>
    <t>HARDY Marc</t>
  </si>
  <si>
    <t>DELON Pierre</t>
  </si>
  <si>
    <t>MAURETTE Pierre</t>
  </si>
  <si>
    <t>RETAUX Jean Christophe</t>
  </si>
  <si>
    <t>MATTIONI Denis</t>
  </si>
  <si>
    <t>BESSIERE Jean Paul</t>
  </si>
  <si>
    <t>SPARBE Jean Paul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</si>
</sst>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</xdr:row>
      <xdr:rowOff>19050</xdr:rowOff>
    </xdr:from>
    <xdr:to>
      <xdr:col>7</xdr:col>
      <xdr:colOff>0</xdr:colOff>
      <xdr:row>2</xdr:row>
      <xdr:rowOff>133350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857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="80" zoomScaleNormal="80" zoomScalePageLayoutView="0" workbookViewId="0" topLeftCell="A7">
      <selection activeCell="W11" sqref="W11:W12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43536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65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19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66</v>
      </c>
      <c r="D10" s="115"/>
      <c r="E10" s="116">
        <v>100</v>
      </c>
      <c r="F10" s="14" t="s">
        <v>19</v>
      </c>
      <c r="G10" s="15">
        <v>41</v>
      </c>
      <c r="H10" s="14" t="s">
        <v>19</v>
      </c>
      <c r="I10" s="15">
        <v>50</v>
      </c>
      <c r="J10" s="117" t="s">
        <v>19</v>
      </c>
      <c r="K10" s="118">
        <f>G10+I10</f>
        <v>91</v>
      </c>
      <c r="L10" s="119">
        <f>IF(K12&lt;&gt;0,K10/K12,"")</f>
        <v>1.1973684210526316</v>
      </c>
      <c r="M10" s="111">
        <f>IF(E10&lt;&gt;0,K10/E10,"")</f>
        <v>0.91</v>
      </c>
      <c r="N10" s="112">
        <f>AN13</f>
        <v>3</v>
      </c>
      <c r="O10" s="16"/>
      <c r="P10" s="114" t="s">
        <v>18</v>
      </c>
      <c r="Q10" s="115" t="s">
        <v>67</v>
      </c>
      <c r="R10" s="115"/>
      <c r="S10" s="116">
        <v>60</v>
      </c>
      <c r="T10" s="14" t="s">
        <v>19</v>
      </c>
      <c r="U10" s="15">
        <v>20</v>
      </c>
      <c r="V10" s="14" t="s">
        <v>19</v>
      </c>
      <c r="W10" s="15">
        <v>18</v>
      </c>
      <c r="X10" s="117" t="s">
        <v>19</v>
      </c>
      <c r="Y10" s="118">
        <f>U10+W10</f>
        <v>38</v>
      </c>
      <c r="Z10" s="119">
        <f>IF(Y12&lt;&gt;0,Y10/Y12,"")</f>
        <v>0.5</v>
      </c>
      <c r="AA10" s="111">
        <f>IF(S10&lt;&gt;0,Y10/S10,"")</f>
        <v>0.6333333333333333</v>
      </c>
      <c r="AB10" s="122">
        <f>AV13</f>
        <v>0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0.82</v>
      </c>
      <c r="H11" s="120" t="s">
        <v>22</v>
      </c>
      <c r="I11" s="121">
        <f>IF(E10/2&lt;&gt;0,I10/(E10/2),"")</f>
        <v>1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0.6666666666666666</v>
      </c>
      <c r="V11" s="120" t="s">
        <v>22</v>
      </c>
      <c r="W11" s="121">
        <f>IF(S10/2&lt;&gt;0,W10/(S10/2),"")</f>
        <v>0.6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/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76</v>
      </c>
      <c r="L12" s="119"/>
      <c r="M12" s="111"/>
      <c r="N12" s="112"/>
      <c r="O12" s="17"/>
      <c r="P12" s="114"/>
      <c r="Q12" s="129"/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76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36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36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0.91</v>
      </c>
      <c r="AI13" s="29">
        <f>G11</f>
        <v>0.82</v>
      </c>
      <c r="AJ13" s="30">
        <f>I11</f>
        <v>1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0.6333333333333333</v>
      </c>
      <c r="AQ13" s="29">
        <f>U11</f>
        <v>0.6666666666666666</v>
      </c>
      <c r="AR13" s="30">
        <f>W11</f>
        <v>0.6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14" t="s">
        <v>27</v>
      </c>
      <c r="C14" s="115" t="s">
        <v>68</v>
      </c>
      <c r="D14" s="115"/>
      <c r="E14" s="133">
        <v>100</v>
      </c>
      <c r="F14" s="14" t="s">
        <v>19</v>
      </c>
      <c r="G14" s="32">
        <v>30</v>
      </c>
      <c r="H14" s="14" t="s">
        <v>19</v>
      </c>
      <c r="I14" s="32">
        <v>23</v>
      </c>
      <c r="J14" s="117" t="s">
        <v>19</v>
      </c>
      <c r="K14" s="118">
        <f>G14+I14</f>
        <v>53</v>
      </c>
      <c r="L14" s="119">
        <f>IF(K16&lt;&gt;0,K14/K16,"")</f>
        <v>0.8688524590163934</v>
      </c>
      <c r="M14" s="111">
        <f>IF(E14&lt;&gt;0,K14/E14,"")</f>
        <v>0.53</v>
      </c>
      <c r="N14" s="122">
        <f>AN17</f>
        <v>0</v>
      </c>
      <c r="O14" s="16"/>
      <c r="P14" s="114" t="s">
        <v>27</v>
      </c>
      <c r="Q14" s="115" t="s">
        <v>69</v>
      </c>
      <c r="R14" s="115"/>
      <c r="S14" s="133">
        <v>60</v>
      </c>
      <c r="T14" s="14" t="s">
        <v>19</v>
      </c>
      <c r="U14" s="32">
        <v>30</v>
      </c>
      <c r="V14" s="14" t="s">
        <v>19</v>
      </c>
      <c r="W14" s="32">
        <v>30</v>
      </c>
      <c r="X14" s="117" t="s">
        <v>19</v>
      </c>
      <c r="Y14" s="118">
        <f>U14+W14</f>
        <v>60</v>
      </c>
      <c r="Z14" s="119">
        <f>IF(Y16&lt;&gt;0,Y14/Y16,"")</f>
        <v>0.9836065573770492</v>
      </c>
      <c r="AA14" s="111">
        <f>IF(S14&lt;&gt;0,Y14/S14,"")</f>
        <v>1</v>
      </c>
      <c r="AB14" s="122">
        <f>AV17</f>
        <v>3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0.6</v>
      </c>
      <c r="H15" s="120" t="s">
        <v>22</v>
      </c>
      <c r="I15" s="132">
        <f>IF(E14/2&lt;&gt;0,I14/(E14/2),"")</f>
        <v>0.46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1</v>
      </c>
      <c r="V15" s="120" t="s">
        <v>22</v>
      </c>
      <c r="W15" s="132">
        <f>IF(S14/2&lt;&gt;0,W14/(S14/2),"")</f>
        <v>1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/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61</v>
      </c>
      <c r="L16" s="119"/>
      <c r="M16" s="111"/>
      <c r="N16" s="122"/>
      <c r="O16" s="17"/>
      <c r="P16" s="114"/>
      <c r="Q16" s="129"/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61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30</v>
      </c>
      <c r="H17" s="21" t="s">
        <v>26</v>
      </c>
      <c r="I17" s="35">
        <v>31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30</v>
      </c>
      <c r="V17" s="21" t="s">
        <v>26</v>
      </c>
      <c r="W17" s="36">
        <f>IF(I17="","",I17)</f>
        <v>31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0.53</v>
      </c>
      <c r="AI17" s="61">
        <f>G15</f>
        <v>0.6</v>
      </c>
      <c r="AJ17" s="62">
        <f>I15</f>
        <v>0.46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</v>
      </c>
      <c r="AQ17" s="61">
        <f>U15</f>
        <v>1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14" t="s">
        <v>30</v>
      </c>
      <c r="C18" s="115" t="s">
        <v>70</v>
      </c>
      <c r="D18" s="115"/>
      <c r="E18" s="135">
        <v>80</v>
      </c>
      <c r="F18" s="14" t="s">
        <v>19</v>
      </c>
      <c r="G18" s="37">
        <v>40</v>
      </c>
      <c r="H18" s="14" t="s">
        <v>19</v>
      </c>
      <c r="I18" s="37">
        <v>35</v>
      </c>
      <c r="J18" s="117" t="s">
        <v>19</v>
      </c>
      <c r="K18" s="118">
        <f>G18+I18</f>
        <v>75</v>
      </c>
      <c r="L18" s="119">
        <f>IF(K20&lt;&gt;0,K18/K20,"")</f>
        <v>1.171875</v>
      </c>
      <c r="M18" s="111">
        <f>IF(E18&lt;&gt;0,K18/E18,"")</f>
        <v>0.9375</v>
      </c>
      <c r="N18" s="122">
        <f>AN21</f>
        <v>2</v>
      </c>
      <c r="O18" s="16"/>
      <c r="P18" s="114" t="s">
        <v>30</v>
      </c>
      <c r="Q18" s="115" t="s">
        <v>71</v>
      </c>
      <c r="R18" s="115"/>
      <c r="S18" s="135">
        <v>70</v>
      </c>
      <c r="T18" s="14" t="s">
        <v>19</v>
      </c>
      <c r="U18" s="37">
        <v>33</v>
      </c>
      <c r="V18" s="14" t="s">
        <v>19</v>
      </c>
      <c r="W18" s="37">
        <v>35</v>
      </c>
      <c r="X18" s="117" t="s">
        <v>19</v>
      </c>
      <c r="Y18" s="118">
        <f>U18+W18</f>
        <v>68</v>
      </c>
      <c r="Z18" s="119">
        <f>IF(Y20&lt;&gt;0,Y18/Y20,"")</f>
        <v>1.0625</v>
      </c>
      <c r="AA18" s="111">
        <f>IF(S18&lt;&gt;0,Y18/S18,"")</f>
        <v>0.9714285714285714</v>
      </c>
      <c r="AB18" s="122">
        <f>AV21</f>
        <v>3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0.875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0.9428571428571428</v>
      </c>
      <c r="V19" s="120" t="s">
        <v>22</v>
      </c>
      <c r="W19" s="132">
        <f>IF(S18/2&lt;&gt;0,W18/(S18/2),"")</f>
        <v>1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/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64</v>
      </c>
      <c r="L20" s="119"/>
      <c r="M20" s="111"/>
      <c r="N20" s="122"/>
      <c r="O20" s="17"/>
      <c r="P20" s="114"/>
      <c r="Q20" s="129"/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64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36</v>
      </c>
      <c r="H21" s="21" t="s">
        <v>26</v>
      </c>
      <c r="I21" s="42">
        <v>28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36</v>
      </c>
      <c r="V21" s="21" t="s">
        <v>26</v>
      </c>
      <c r="W21" s="43">
        <f>IF(I21="","",I21)</f>
        <v>28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0.9375</v>
      </c>
      <c r="AI21" s="44">
        <f>G19</f>
        <v>1</v>
      </c>
      <c r="AJ21" s="45">
        <f>I19</f>
        <v>0.875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2</v>
      </c>
      <c r="AO21" s="2"/>
      <c r="AP21" s="80">
        <f>AA18</f>
        <v>0.9714285714285714</v>
      </c>
      <c r="AQ21" s="44">
        <f>U19</f>
        <v>0.9428571428571428</v>
      </c>
      <c r="AR21" s="45">
        <f>W19</f>
        <v>1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14" t="s">
        <v>33</v>
      </c>
      <c r="C22" s="115" t="s">
        <v>72</v>
      </c>
      <c r="D22" s="115"/>
      <c r="E22" s="137">
        <v>50</v>
      </c>
      <c r="F22" s="14" t="s">
        <v>19</v>
      </c>
      <c r="G22" s="46">
        <v>25</v>
      </c>
      <c r="H22" s="14" t="s">
        <v>19</v>
      </c>
      <c r="I22" s="46">
        <v>25</v>
      </c>
      <c r="J22" s="117" t="s">
        <v>19</v>
      </c>
      <c r="K22" s="118">
        <f>G22+I22</f>
        <v>50</v>
      </c>
      <c r="L22" s="119">
        <f>IF(K24&lt;&gt;0,K22/K24,"")</f>
        <v>0.6944444444444444</v>
      </c>
      <c r="M22" s="111">
        <f>IF(E22&lt;&gt;0,K22/E22,"")</f>
        <v>1</v>
      </c>
      <c r="N22" s="122">
        <f>AN25</f>
        <v>3</v>
      </c>
      <c r="O22" s="16"/>
      <c r="P22" s="114" t="s">
        <v>33</v>
      </c>
      <c r="Q22" s="115" t="s">
        <v>73</v>
      </c>
      <c r="R22" s="115"/>
      <c r="S22" s="137">
        <v>24</v>
      </c>
      <c r="T22" s="14" t="s">
        <v>19</v>
      </c>
      <c r="U22" s="46">
        <v>7</v>
      </c>
      <c r="V22" s="14" t="s">
        <v>19</v>
      </c>
      <c r="W22" s="46">
        <v>7</v>
      </c>
      <c r="X22" s="117" t="s">
        <v>19</v>
      </c>
      <c r="Y22" s="118">
        <f>U22+W22</f>
        <v>14</v>
      </c>
      <c r="Z22" s="119">
        <f>IF(Y24&lt;&gt;0,Y22/Y24,"")</f>
        <v>0.19444444444444445</v>
      </c>
      <c r="AA22" s="111">
        <f>IF(S22&lt;&gt;0,Y22/S22,"")</f>
        <v>0.5833333333333334</v>
      </c>
      <c r="AB22" s="122">
        <f>AV25</f>
        <v>0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1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0.5833333333333334</v>
      </c>
      <c r="V23" s="120" t="s">
        <v>22</v>
      </c>
      <c r="W23" s="132">
        <f>IF(S22/2&lt;&gt;0,W22/(S22/2),"")</f>
        <v>0.5833333333333334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/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72</v>
      </c>
      <c r="L24" s="119"/>
      <c r="M24" s="111"/>
      <c r="N24" s="122"/>
      <c r="O24" s="17"/>
      <c r="P24" s="114"/>
      <c r="Q24" s="129"/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72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46</v>
      </c>
      <c r="H25" s="21" t="s">
        <v>26</v>
      </c>
      <c r="I25" s="47">
        <v>26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46</v>
      </c>
      <c r="V25" s="21" t="s">
        <v>26</v>
      </c>
      <c r="W25" s="48">
        <f>IF(I25="","",I25)</f>
        <v>26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1</v>
      </c>
      <c r="AI25" s="67">
        <f>G23</f>
        <v>1</v>
      </c>
      <c r="AJ25" s="68">
        <f>I23</f>
        <v>1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0.5833333333333334</v>
      </c>
      <c r="AQ25" s="67">
        <f>U23</f>
        <v>0.5833333333333334</v>
      </c>
      <c r="AR25" s="68">
        <f>W23</f>
        <v>0.5833333333333334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0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8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2019-03-12T12:58:57Z</cp:lastPrinted>
  <dcterms:created xsi:type="dcterms:W3CDTF">2018-10-09T14:53:19Z</dcterms:created>
  <dcterms:modified xsi:type="dcterms:W3CDTF">2019-03-12T15:18:22Z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